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8460" windowHeight="6795"/>
  </bookViews>
  <sheets>
    <sheet name="Saldo_Classificacoes" sheetId="1" r:id="rId1"/>
    <sheet name="SALDO CLASIFICACOES" sheetId="2" r:id="rId2"/>
  </sheets>
  <calcPr calcId="144525"/>
</workbook>
</file>

<file path=xl/calcChain.xml><?xml version="1.0" encoding="utf-8"?>
<calcChain xmlns="http://schemas.openxmlformats.org/spreadsheetml/2006/main">
  <c r="P17" i="1" l="1"/>
  <c r="H12" i="1" s="1"/>
  <c r="P13" i="1"/>
  <c r="H9" i="1" s="1"/>
  <c r="H11" i="1" s="1"/>
  <c r="P9" i="1"/>
  <c r="H7" i="1" s="1"/>
  <c r="B33" i="1"/>
  <c r="B40" i="1"/>
  <c r="H13" i="1" l="1"/>
  <c r="O17" i="1"/>
  <c r="G12" i="1" s="1"/>
  <c r="O13" i="1"/>
  <c r="G9" i="1" s="1"/>
  <c r="O9" i="1"/>
  <c r="G7" i="1" s="1"/>
  <c r="G11" i="1" l="1"/>
  <c r="G13" i="1" s="1"/>
  <c r="N17" i="1"/>
  <c r="F12" i="1" s="1"/>
  <c r="N13" i="1"/>
  <c r="F9" i="1" s="1"/>
  <c r="N9" i="1"/>
  <c r="F7" i="1" s="1"/>
  <c r="L13" i="1"/>
  <c r="M13" i="1"/>
  <c r="E9" i="1" s="1"/>
  <c r="M9" i="1"/>
  <c r="E7" i="1" s="1"/>
  <c r="M17" i="1"/>
  <c r="E12" i="1" s="1"/>
  <c r="B28" i="1"/>
  <c r="L17" i="1"/>
  <c r="L9" i="1"/>
  <c r="D7" i="1" s="1"/>
  <c r="D11" i="1" s="1"/>
  <c r="D12" i="1"/>
  <c r="F11" i="1" l="1"/>
  <c r="F13" i="1" s="1"/>
  <c r="E11" i="1"/>
  <c r="E13" i="1" s="1"/>
  <c r="D13" i="1"/>
  <c r="K17" i="1"/>
  <c r="C12" i="1" s="1"/>
  <c r="K13" i="1"/>
  <c r="K9" i="1"/>
  <c r="C7" i="1" s="1"/>
  <c r="C11" i="1" s="1"/>
  <c r="B23" i="1"/>
  <c r="B35" i="1" s="1"/>
  <c r="C13" i="1" l="1"/>
  <c r="J13" i="1"/>
  <c r="J17" i="1"/>
  <c r="B12" i="1" s="1"/>
  <c r="F32" i="2"/>
  <c r="F31" i="2"/>
  <c r="C27" i="2"/>
  <c r="C21" i="2"/>
  <c r="C23" i="2" s="1"/>
  <c r="C14" i="2"/>
  <c r="C9" i="2"/>
  <c r="J9" i="1"/>
  <c r="B7" i="1" s="1"/>
  <c r="B11" i="1" l="1"/>
  <c r="B13" i="1" s="1"/>
</calcChain>
</file>

<file path=xl/sharedStrings.xml><?xml version="1.0" encoding="utf-8"?>
<sst xmlns="http://schemas.openxmlformats.org/spreadsheetml/2006/main" count="60" uniqueCount="54">
  <si>
    <t>RESULTADO RELATÓRIO GERENCIAL 2º TRIMESTRE</t>
  </si>
  <si>
    <t>RESULTADO RELATÓRIO GERENCIAL 1º TRIMESTRE</t>
  </si>
  <si>
    <t>RESULTADO ACUMULADO DO 1 º SEMESTRE</t>
  </si>
  <si>
    <t>RESULTADO BALANÇO CONTÁBIL 1º TRIMESTRE</t>
  </si>
  <si>
    <t>RESULTADO BALANÇO CONTÁBIL 2º TRIMESTRE</t>
  </si>
  <si>
    <t>RESULTADO RELATÓRIO GERENCIAL MÊS 07/2017</t>
  </si>
  <si>
    <t>RESULTADO PARCIAL ACUMULADO DO ANO</t>
  </si>
  <si>
    <t>RESULTADO ACUMULADO DO 1º SEMESTRE</t>
  </si>
  <si>
    <t>SALDO ( A-B )</t>
  </si>
  <si>
    <t>DEMONSTRATIVO FINANCEIRO</t>
  </si>
  <si>
    <t xml:space="preserve">SALDO BANCO EM 31/10/17 CREDIVAG </t>
  </si>
  <si>
    <t xml:space="preserve">SALDO BANCO EM 31/10/17 BRASIL </t>
  </si>
  <si>
    <t xml:space="preserve">SALDO BANCO EM 31/10/17 BRADESCO </t>
  </si>
  <si>
    <t>SALDO TOTAL BANCO EM 31/10/17</t>
  </si>
  <si>
    <t>ATRASADOS</t>
  </si>
  <si>
    <t>CONTAS A PAGAR (B)</t>
  </si>
  <si>
    <t xml:space="preserve">CONTAS A RECEBER (A) </t>
  </si>
  <si>
    <t>FUNDO DE RESERVA EM 30/10/17</t>
  </si>
  <si>
    <t>DESCRIÇÃO</t>
  </si>
  <si>
    <t>3º TRIMESTRE</t>
  </si>
  <si>
    <t>ACUMULADO ANO</t>
  </si>
  <si>
    <t>1º TRIMESTRE</t>
  </si>
  <si>
    <t>2º TRIMESTRE</t>
  </si>
  <si>
    <t>RELATÓRIO GERENCIAL</t>
  </si>
  <si>
    <t>BALANCETE</t>
  </si>
  <si>
    <t>ATRASADOS JUDICIAL / NÃO JUDICIAL</t>
  </si>
  <si>
    <t xml:space="preserve">SALDO ( A-B ) </t>
  </si>
  <si>
    <t>ATRASADO JUSTIÇA (B)</t>
  </si>
  <si>
    <t>SALDO A DISTRIBUIR AOS ASSOCIADOS (FUNDO DE RESERVA)</t>
  </si>
  <si>
    <t>DEMONSTRAÇÕES</t>
  </si>
  <si>
    <t>SALDO CONTAS ( RECEBER - A PAGAR )</t>
  </si>
  <si>
    <t>RESULTADO RELATÓRIO GERENCIAL MÊS 01/2018</t>
  </si>
  <si>
    <t>RESULTADO RELATÓRIO GERENCIAL MÊS 02/2018</t>
  </si>
  <si>
    <t>RESULTADO RELATÓRIO GERENCIAL MÊS 03/2018</t>
  </si>
  <si>
    <t xml:space="preserve">SALDO EM BANCOS </t>
  </si>
  <si>
    <t>RESULTADO 1º TRIMESTRE</t>
  </si>
  <si>
    <t>RESULTADO RELATÓRIO GERENCIAL MÊS 04/2018</t>
  </si>
  <si>
    <t xml:space="preserve">SALDO BANCO CREDIVAG </t>
  </si>
  <si>
    <t xml:space="preserve">SALDO BANCO BRASIL </t>
  </si>
  <si>
    <t xml:space="preserve">SALDO BANCO BRADESCO </t>
  </si>
  <si>
    <t xml:space="preserve">SALDO FINANCEIRO </t>
  </si>
  <si>
    <t>SALDO DISPONIVEL</t>
  </si>
  <si>
    <t xml:space="preserve">FUNDO DE RESERVA (A) </t>
  </si>
  <si>
    <t>BALANCETE CONTÁBIL 1º TRIMESTRE</t>
  </si>
  <si>
    <t>RESULTADO RELATÓRIO GERENCIAL MÊS 05/2018</t>
  </si>
  <si>
    <t>RESULTADO RELATÓRIO GERENCIAL MÊS 06/2018</t>
  </si>
  <si>
    <t>RESULTADO 2º TRIMESTRE</t>
  </si>
  <si>
    <t>BALANCETE CONTÁBIL 2º TRIMESTRE</t>
  </si>
  <si>
    <t>RESULTADO RELATÓRIO GERENCIAL MÊS 07/2018</t>
  </si>
  <si>
    <t>RESULTADO RELATÓRIO GERENCIAL MÊS 08/2018</t>
  </si>
  <si>
    <t>RESULTADO 3º TRIMESTRE</t>
  </si>
  <si>
    <t>SALDO TOTAL BANCO EM 25/09/18</t>
  </si>
  <si>
    <t>BALANCETE CONTÁBIL 3º TRIMESTRE</t>
  </si>
  <si>
    <t>RESULTADO RELATÓRIO GERENCIAL MÊS 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</si>
</sst>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_ ;[Red]\-#,##0.00\ "/>
  </numFmts>
  <fonts count="5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164" fontId="1" fillId="0" borderId="0" xfId="0" applyNumberFormat="1" applyFont="1" applyAlignment="1">
      <alignment horizontal="center"/>
    </xf>
    <xf numFmtId="14" fontId="0" fillId="0" borderId="0" xfId="0" applyNumberFormat="1"/>
    <xf numFmtId="16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4" fillId="0" borderId="0" xfId="0" applyFont="1"/>
    <xf numFmtId="165" fontId="0" fillId="0" borderId="0" xfId="0" applyNumberFormat="1"/>
    <xf numFmtId="165" fontId="1" fillId="0" borderId="0" xfId="0" applyNumberFormat="1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774390</xdr:colOff>
      <xdr:row>4</xdr:row>
      <xdr:rowOff>76200</xdr:rowOff>
    </xdr:to>
    <xdr:pic>
      <xdr:nvPicPr>
        <xdr:cNvPr id="102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771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76200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71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50"/>
  <sheetViews>
    <sheetView tabSelected="1" zoomScale="128" zoomScaleNormal="128" workbookViewId="0">
      <selection activeCell="B35" sqref="B35"/>
    </sheetView>
  </sheetViews>
  <sheetFormatPr defaultRowHeight="12.75" x14ac:dyDescent="0.2"/>
  <cols>
    <col min="1" max="1" width="59" customWidth="1"/>
    <col min="2" max="2" width="12.5703125" customWidth="1"/>
    <col min="3" max="5" width="12.140625" customWidth="1"/>
    <col min="6" max="6" width="12.140625" bestFit="1" customWidth="1"/>
    <col min="7" max="8" width="12.140625" customWidth="1"/>
    <col min="9" max="9" width="36.28515625" hidden="1" customWidth="1"/>
    <col min="10" max="10" width="12.5703125" hidden="1" customWidth="1"/>
    <col min="11" max="13" width="12.7109375" hidden="1" customWidth="1"/>
    <col min="14" max="14" width="12.140625" hidden="1" customWidth="1"/>
    <col min="15" max="15" width="11" hidden="1" customWidth="1"/>
    <col min="16" max="16" width="10.42578125" hidden="1" customWidth="1"/>
    <col min="17" max="20" width="9.140625" customWidth="1"/>
  </cols>
  <sheetData>
    <row r="4" spans="1:16" x14ac:dyDescent="0.2">
      <c r="A4" s="1" t="s">
        <v>9</v>
      </c>
      <c r="I4" s="1" t="s">
        <v>29</v>
      </c>
    </row>
    <row r="5" spans="1:16" x14ac:dyDescent="0.2">
      <c r="J5" s="12">
        <v>43214</v>
      </c>
      <c r="K5" s="12">
        <v>43249</v>
      </c>
      <c r="L5" s="12">
        <v>43277</v>
      </c>
      <c r="M5" s="12">
        <v>43312</v>
      </c>
      <c r="N5" s="12">
        <v>43340</v>
      </c>
      <c r="O5" s="12">
        <v>43368</v>
      </c>
      <c r="P5" s="12">
        <v>43403</v>
      </c>
    </row>
    <row r="6" spans="1:16" x14ac:dyDescent="0.2">
      <c r="B6" s="12">
        <v>43214</v>
      </c>
      <c r="C6" s="14">
        <v>43249</v>
      </c>
      <c r="D6" s="14">
        <v>43277</v>
      </c>
      <c r="E6" s="14">
        <v>43312</v>
      </c>
      <c r="F6" s="14">
        <v>43340</v>
      </c>
      <c r="G6" s="12">
        <v>43368</v>
      </c>
      <c r="H6" s="12">
        <v>43403</v>
      </c>
      <c r="I6" s="2" t="s">
        <v>37</v>
      </c>
      <c r="J6" s="3">
        <v>427281.41</v>
      </c>
      <c r="K6" s="3">
        <v>412815.53</v>
      </c>
      <c r="L6" s="3">
        <v>290349.28000000003</v>
      </c>
      <c r="M6" s="3">
        <v>347585.33</v>
      </c>
      <c r="N6" s="3">
        <v>392508.15999999997</v>
      </c>
      <c r="O6" s="3">
        <v>257293.6</v>
      </c>
      <c r="P6" s="3">
        <v>211462.99</v>
      </c>
    </row>
    <row r="7" spans="1:16" x14ac:dyDescent="0.2">
      <c r="A7" s="5" t="s">
        <v>34</v>
      </c>
      <c r="B7" s="4">
        <f>SUM(J9)</f>
        <v>703860.55999999994</v>
      </c>
      <c r="C7" s="15">
        <f>SUM(K9)</f>
        <v>716222.67</v>
      </c>
      <c r="D7" s="15">
        <f>SUM(L9)</f>
        <v>469996.81000000006</v>
      </c>
      <c r="E7" s="15">
        <f>PRODUCT(M9)</f>
        <v>694165.83000000007</v>
      </c>
      <c r="F7" s="15">
        <f>PRODUCT(N9)</f>
        <v>772175.77</v>
      </c>
      <c r="G7" s="15">
        <f>PRODUCT(O9)</f>
        <v>541308.93999999994</v>
      </c>
      <c r="H7" s="15">
        <f>PRODUCT(P9)</f>
        <v>440937.91000000003</v>
      </c>
      <c r="I7" s="2" t="s">
        <v>38</v>
      </c>
      <c r="J7" s="3">
        <v>740.99</v>
      </c>
      <c r="K7" s="3">
        <v>687.65</v>
      </c>
      <c r="L7" s="3">
        <v>615.19000000000005</v>
      </c>
      <c r="M7" s="3">
        <v>15336.7</v>
      </c>
      <c r="N7" s="3">
        <v>4011.97</v>
      </c>
      <c r="O7" s="3">
        <v>6856.27</v>
      </c>
      <c r="P7" s="3">
        <v>5770.98</v>
      </c>
    </row>
    <row r="8" spans="1:16" x14ac:dyDescent="0.2">
      <c r="C8" s="16"/>
      <c r="D8" s="16"/>
      <c r="E8" s="16"/>
      <c r="F8" s="16"/>
      <c r="G8" s="16"/>
      <c r="H8" s="16"/>
      <c r="I8" s="2" t="s">
        <v>39</v>
      </c>
      <c r="J8" s="3">
        <v>275838.15999999997</v>
      </c>
      <c r="K8" s="3">
        <v>302719.49</v>
      </c>
      <c r="L8" s="3">
        <v>179032.34</v>
      </c>
      <c r="M8" s="3">
        <v>331243.8</v>
      </c>
      <c r="N8" s="3">
        <v>375655.64</v>
      </c>
      <c r="O8" s="3">
        <v>277159.07</v>
      </c>
      <c r="P8" s="3">
        <v>223703.94</v>
      </c>
    </row>
    <row r="9" spans="1:16" x14ac:dyDescent="0.2">
      <c r="A9" s="5" t="s">
        <v>30</v>
      </c>
      <c r="B9" s="4">
        <v>313079.78000000003</v>
      </c>
      <c r="C9" s="15">
        <v>317761.01</v>
      </c>
      <c r="D9" s="15">
        <v>612008.87</v>
      </c>
      <c r="E9" s="15">
        <f>PRODUCT(M13)</f>
        <v>436501.34</v>
      </c>
      <c r="F9" s="15">
        <f>PRODUCT(N13)</f>
        <v>367453.16000000003</v>
      </c>
      <c r="G9" s="15">
        <f>PRODUCT(O13)</f>
        <v>410813.88</v>
      </c>
      <c r="H9" s="15">
        <f>PRODUCT(P13)</f>
        <v>476693.6</v>
      </c>
      <c r="I9" s="6" t="s">
        <v>51</v>
      </c>
      <c r="J9" s="4">
        <f t="shared" ref="J9:O9" si="0">SUM(J6:J8)</f>
        <v>703860.55999999994</v>
      </c>
      <c r="K9" s="4">
        <f t="shared" si="0"/>
        <v>716222.67</v>
      </c>
      <c r="L9" s="4">
        <f t="shared" si="0"/>
        <v>469996.81000000006</v>
      </c>
      <c r="M9" s="4">
        <f t="shared" si="0"/>
        <v>694165.83000000007</v>
      </c>
      <c r="N9" s="4">
        <f t="shared" si="0"/>
        <v>772175.77</v>
      </c>
      <c r="O9" s="4">
        <f t="shared" si="0"/>
        <v>541308.93999999994</v>
      </c>
      <c r="P9" s="4">
        <f>SUM(P6:P8)</f>
        <v>440937.91000000003</v>
      </c>
    </row>
    <row r="10" spans="1:16" x14ac:dyDescent="0.2">
      <c r="A10" s="1"/>
      <c r="B10" s="4"/>
      <c r="C10" s="16"/>
      <c r="D10" s="16"/>
      <c r="E10" s="16"/>
      <c r="F10" s="16"/>
      <c r="G10" s="16"/>
      <c r="H10" s="16"/>
      <c r="I10" s="5"/>
      <c r="J10" s="4"/>
      <c r="K10" s="4"/>
      <c r="L10" s="4"/>
    </row>
    <row r="11" spans="1:16" x14ac:dyDescent="0.2">
      <c r="A11" s="9" t="s">
        <v>40</v>
      </c>
      <c r="B11" s="4">
        <f t="shared" ref="B11:H11" si="1">SUM(B7+B9)</f>
        <v>1016940.34</v>
      </c>
      <c r="C11" s="15">
        <f t="shared" si="1"/>
        <v>1033983.68</v>
      </c>
      <c r="D11" s="15">
        <f t="shared" si="1"/>
        <v>1082005.6800000002</v>
      </c>
      <c r="E11" s="15">
        <f t="shared" si="1"/>
        <v>1130667.1700000002</v>
      </c>
      <c r="F11" s="15">
        <f t="shared" si="1"/>
        <v>1139628.9300000002</v>
      </c>
      <c r="G11" s="15">
        <f t="shared" si="1"/>
        <v>952122.82</v>
      </c>
      <c r="H11" s="15">
        <f t="shared" si="1"/>
        <v>917631.51</v>
      </c>
      <c r="I11" s="7" t="s">
        <v>16</v>
      </c>
      <c r="J11" s="8">
        <v>1132822.3700000001</v>
      </c>
      <c r="K11" s="8">
        <v>915934.63</v>
      </c>
      <c r="L11" s="8">
        <v>939652.09</v>
      </c>
      <c r="M11" s="8">
        <v>729746.43</v>
      </c>
      <c r="N11" s="8">
        <v>679868.52</v>
      </c>
      <c r="O11" s="8">
        <v>732722.74</v>
      </c>
      <c r="P11" s="3">
        <v>936547.7</v>
      </c>
    </row>
    <row r="12" spans="1:16" x14ac:dyDescent="0.2">
      <c r="A12" s="6" t="s">
        <v>28</v>
      </c>
      <c r="B12" s="4">
        <f>SUM(J17)</f>
        <v>316662.5</v>
      </c>
      <c r="C12" s="15">
        <f>SUM(K17)</f>
        <v>313411.84999999998</v>
      </c>
      <c r="D12" s="15">
        <f>SUM(L17)</f>
        <v>320232.32999999996</v>
      </c>
      <c r="E12" s="15">
        <f>SUM(M17)</f>
        <v>329578.59999999998</v>
      </c>
      <c r="F12" s="15">
        <f>SUM(N17)</f>
        <v>341533.63</v>
      </c>
      <c r="G12" s="15">
        <f t="shared" ref="G12:H12" si="2">SUM(O17)</f>
        <v>178359.16000000003</v>
      </c>
      <c r="H12" s="15">
        <f t="shared" si="2"/>
        <v>186300.38</v>
      </c>
      <c r="I12" s="7" t="s">
        <v>15</v>
      </c>
      <c r="J12" s="8">
        <v>819742.59</v>
      </c>
      <c r="K12" s="8">
        <v>598173.62</v>
      </c>
      <c r="L12" s="8">
        <v>327643.21999999997</v>
      </c>
      <c r="M12" s="8">
        <v>293245.09000000003</v>
      </c>
      <c r="N12" s="8">
        <v>312415.35999999999</v>
      </c>
      <c r="O12" s="8">
        <v>321908.86</v>
      </c>
      <c r="P12" s="3">
        <v>459854.1</v>
      </c>
    </row>
    <row r="13" spans="1:16" x14ac:dyDescent="0.2">
      <c r="A13" s="9" t="s">
        <v>41</v>
      </c>
      <c r="B13" s="4">
        <f t="shared" ref="B13:H13" si="3">SUM(B11-B12)</f>
        <v>700277.84</v>
      </c>
      <c r="C13" s="15">
        <f t="shared" si="3"/>
        <v>720571.83000000007</v>
      </c>
      <c r="D13" s="15">
        <f t="shared" si="3"/>
        <v>761773.35000000021</v>
      </c>
      <c r="E13" s="15">
        <f t="shared" si="3"/>
        <v>801088.57000000018</v>
      </c>
      <c r="F13" s="15">
        <f t="shared" si="3"/>
        <v>798095.30000000016</v>
      </c>
      <c r="G13" s="15">
        <f t="shared" si="3"/>
        <v>773763.65999999992</v>
      </c>
      <c r="H13" s="15">
        <f t="shared" si="3"/>
        <v>731331.13</v>
      </c>
      <c r="I13" s="6" t="s">
        <v>26</v>
      </c>
      <c r="J13" s="4">
        <f t="shared" ref="J13:P13" si="4">PRODUCT(J11-J12)</f>
        <v>313079.78000000014</v>
      </c>
      <c r="K13" s="4">
        <f t="shared" si="4"/>
        <v>317761.01</v>
      </c>
      <c r="L13" s="4">
        <f t="shared" si="4"/>
        <v>612008.87</v>
      </c>
      <c r="M13" s="4">
        <f t="shared" si="4"/>
        <v>436501.34</v>
      </c>
      <c r="N13" s="4">
        <f t="shared" si="4"/>
        <v>367453.16000000003</v>
      </c>
      <c r="O13" s="4">
        <f t="shared" si="4"/>
        <v>410813.88</v>
      </c>
      <c r="P13" s="4">
        <f t="shared" si="4"/>
        <v>476693.6</v>
      </c>
    </row>
    <row r="14" spans="1:16" x14ac:dyDescent="0.2">
      <c r="A14" s="6"/>
      <c r="B14" s="4"/>
      <c r="I14" s="13"/>
    </row>
    <row r="15" spans="1:16" x14ac:dyDescent="0.2">
      <c r="A15" s="10"/>
      <c r="B15" s="11"/>
      <c r="I15" s="2" t="s">
        <v>42</v>
      </c>
      <c r="J15" s="8">
        <v>672048.9</v>
      </c>
      <c r="K15" s="8">
        <v>668798.25</v>
      </c>
      <c r="L15" s="8">
        <v>675618.73</v>
      </c>
      <c r="M15" s="8">
        <v>684965</v>
      </c>
      <c r="N15" s="8">
        <v>696920.03</v>
      </c>
      <c r="O15" s="8">
        <v>533745.56000000006</v>
      </c>
      <c r="P15" s="8">
        <v>541686.78</v>
      </c>
    </row>
    <row r="16" spans="1:16" x14ac:dyDescent="0.2">
      <c r="A16" s="6"/>
      <c r="B16" s="4"/>
      <c r="I16" s="2" t="s">
        <v>27</v>
      </c>
      <c r="J16" s="8">
        <v>355386.4</v>
      </c>
      <c r="K16" s="8">
        <v>355386.4</v>
      </c>
      <c r="L16" s="8">
        <v>355386.4</v>
      </c>
      <c r="M16" s="8">
        <v>355386.4</v>
      </c>
      <c r="N16" s="8">
        <v>355386.4</v>
      </c>
      <c r="O16" s="8">
        <v>355386.4</v>
      </c>
      <c r="P16" s="8">
        <v>355386.4</v>
      </c>
    </row>
    <row r="17" spans="1:16" x14ac:dyDescent="0.2">
      <c r="A17" s="10"/>
      <c r="B17" s="11"/>
      <c r="I17" s="6" t="s">
        <v>26</v>
      </c>
      <c r="J17" s="4">
        <f t="shared" ref="J17:P17" si="5">SUM(J15-J16)</f>
        <v>316662.5</v>
      </c>
      <c r="K17" s="4">
        <f t="shared" si="5"/>
        <v>313411.84999999998</v>
      </c>
      <c r="L17" s="4">
        <f t="shared" si="5"/>
        <v>320232.32999999996</v>
      </c>
      <c r="M17" s="4">
        <f t="shared" si="5"/>
        <v>329578.59999999998</v>
      </c>
      <c r="N17" s="4">
        <f t="shared" si="5"/>
        <v>341533.63</v>
      </c>
      <c r="O17" s="4">
        <f t="shared" si="5"/>
        <v>178359.16000000003</v>
      </c>
      <c r="P17" s="4">
        <f t="shared" si="5"/>
        <v>186300.38</v>
      </c>
    </row>
    <row r="18" spans="1:16" ht="13.5" customHeight="1" x14ac:dyDescent="0.2">
      <c r="A18" s="6"/>
      <c r="B18" s="4"/>
    </row>
    <row r="19" spans="1:16" x14ac:dyDescent="0.2">
      <c r="I19" s="2"/>
      <c r="J19" s="3"/>
      <c r="K19" s="3"/>
    </row>
    <row r="20" spans="1:16" x14ac:dyDescent="0.2">
      <c r="A20" s="2" t="s">
        <v>31</v>
      </c>
      <c r="B20" s="17">
        <v>-3820.25</v>
      </c>
      <c r="I20" s="5"/>
      <c r="J20" s="4"/>
      <c r="K20" s="4"/>
    </row>
    <row r="21" spans="1:16" x14ac:dyDescent="0.2">
      <c r="A21" s="2" t="s">
        <v>32</v>
      </c>
      <c r="B21" s="17">
        <v>-3727.57</v>
      </c>
      <c r="I21" s="5"/>
      <c r="J21" s="4"/>
      <c r="K21" s="4"/>
    </row>
    <row r="22" spans="1:16" x14ac:dyDescent="0.2">
      <c r="A22" s="2" t="s">
        <v>33</v>
      </c>
      <c r="B22" s="17">
        <v>20312.2</v>
      </c>
      <c r="I22" s="5"/>
      <c r="J22" s="4"/>
      <c r="K22" s="4"/>
    </row>
    <row r="23" spans="1:16" x14ac:dyDescent="0.2">
      <c r="A23" s="5" t="s">
        <v>35</v>
      </c>
      <c r="B23" s="18">
        <f>SUM(B20:B22)</f>
        <v>12764.380000000001</v>
      </c>
    </row>
    <row r="24" spans="1:16" x14ac:dyDescent="0.2">
      <c r="A24" s="5"/>
      <c r="B24" s="18"/>
    </row>
    <row r="25" spans="1:16" x14ac:dyDescent="0.2">
      <c r="A25" s="2" t="s">
        <v>36</v>
      </c>
      <c r="B25" s="19">
        <v>7130.85</v>
      </c>
    </row>
    <row r="26" spans="1:16" x14ac:dyDescent="0.2">
      <c r="A26" s="2" t="s">
        <v>44</v>
      </c>
      <c r="B26" s="17">
        <v>-9684.24</v>
      </c>
    </row>
    <row r="27" spans="1:16" x14ac:dyDescent="0.2">
      <c r="A27" s="2" t="s">
        <v>45</v>
      </c>
      <c r="B27" s="17">
        <v>42647.27</v>
      </c>
    </row>
    <row r="28" spans="1:16" x14ac:dyDescent="0.2">
      <c r="A28" s="5" t="s">
        <v>46</v>
      </c>
      <c r="B28" s="18">
        <f>SUM(B25:B27)</f>
        <v>40093.879999999997</v>
      </c>
    </row>
    <row r="29" spans="1:16" x14ac:dyDescent="0.2">
      <c r="A29" s="5"/>
      <c r="B29" s="18"/>
    </row>
    <row r="30" spans="1:16" x14ac:dyDescent="0.2">
      <c r="A30" s="2" t="s">
        <v>48</v>
      </c>
      <c r="B30" s="17">
        <v>34116.46</v>
      </c>
    </row>
    <row r="31" spans="1:16" x14ac:dyDescent="0.2">
      <c r="A31" s="2" t="s">
        <v>49</v>
      </c>
      <c r="B31" s="18">
        <v>-6366.2</v>
      </c>
    </row>
    <row r="32" spans="1:16" x14ac:dyDescent="0.2">
      <c r="A32" s="2" t="s">
        <v>53</v>
      </c>
      <c r="B32" s="18">
        <v>16996.310000000001</v>
      </c>
    </row>
    <row r="33" spans="1:11" x14ac:dyDescent="0.2">
      <c r="A33" s="5" t="s">
        <v>50</v>
      </c>
      <c r="B33" s="18">
        <f>SUM(B30:B32)</f>
        <v>44746.57</v>
      </c>
    </row>
    <row r="34" spans="1:11" x14ac:dyDescent="0.2">
      <c r="A34" s="5"/>
      <c r="B34" s="18"/>
    </row>
    <row r="35" spans="1:11" x14ac:dyDescent="0.2">
      <c r="A35" s="5" t="s">
        <v>6</v>
      </c>
      <c r="B35" s="18">
        <f>SUM(B23+B28+B33)</f>
        <v>97604.829999999987</v>
      </c>
      <c r="C35" s="1"/>
      <c r="D35" s="1"/>
      <c r="E35" s="1"/>
      <c r="F35" s="1"/>
      <c r="G35" s="1"/>
      <c r="H35" s="1"/>
    </row>
    <row r="36" spans="1:11" x14ac:dyDescent="0.2">
      <c r="I36" s="1"/>
      <c r="J36" s="1"/>
      <c r="K36" s="1"/>
    </row>
    <row r="37" spans="1:11" x14ac:dyDescent="0.2">
      <c r="A37" s="2" t="s">
        <v>43</v>
      </c>
      <c r="B37" s="8">
        <v>15139.46</v>
      </c>
      <c r="C37" s="3"/>
      <c r="D37" s="3"/>
      <c r="E37" s="3"/>
      <c r="F37" s="3"/>
      <c r="G37" s="3"/>
      <c r="H37" s="3"/>
    </row>
    <row r="38" spans="1:11" x14ac:dyDescent="0.2">
      <c r="A38" s="2" t="s">
        <v>47</v>
      </c>
      <c r="B38" s="8">
        <v>28032.39</v>
      </c>
      <c r="C38" s="3"/>
      <c r="D38" s="3"/>
      <c r="E38" s="3"/>
      <c r="F38" s="3"/>
      <c r="G38" s="3"/>
      <c r="H38" s="3"/>
      <c r="I38" s="2"/>
      <c r="J38" s="3"/>
      <c r="K38" s="3"/>
    </row>
    <row r="39" spans="1:11" x14ac:dyDescent="0.2">
      <c r="A39" s="2" t="s">
        <v>52</v>
      </c>
      <c r="B39" s="8">
        <v>41879.699999999997</v>
      </c>
      <c r="C39" s="3"/>
      <c r="D39" s="3"/>
      <c r="E39" s="3"/>
      <c r="F39" s="3"/>
      <c r="G39" s="3"/>
      <c r="H39" s="3"/>
      <c r="I39" s="2"/>
      <c r="J39" s="3"/>
      <c r="K39" s="3"/>
    </row>
    <row r="40" spans="1:11" x14ac:dyDescent="0.2">
      <c r="A40" s="5" t="s">
        <v>6</v>
      </c>
      <c r="B40" s="4">
        <f>SUM(B37:B39)</f>
        <v>85051.549999999988</v>
      </c>
      <c r="C40" s="3"/>
      <c r="D40" s="3"/>
      <c r="E40" s="3"/>
      <c r="F40" s="3"/>
      <c r="G40" s="3"/>
      <c r="H40" s="3"/>
      <c r="I40" s="2"/>
      <c r="J40" s="3"/>
      <c r="K40" s="3"/>
    </row>
    <row r="41" spans="1:11" x14ac:dyDescent="0.2"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B46" s="3"/>
    </row>
    <row r="47" spans="1:11" x14ac:dyDescent="0.2">
      <c r="B47" s="3"/>
    </row>
    <row r="48" spans="1:11" x14ac:dyDescent="0.2">
      <c r="B48" s="3"/>
    </row>
    <row r="49" spans="2:2" x14ac:dyDescent="0.2">
      <c r="B49" s="3"/>
    </row>
    <row r="50" spans="2:2" x14ac:dyDescent="0.2">
      <c r="B50" s="3"/>
    </row>
  </sheetData>
  <pageMargins left="0" right="0" top="0.39370078740157483" bottom="0.98425196850393704" header="0.51181102362204722" footer="0"/>
  <pageSetup paperSize="9" orientation="landscape" horizontalDpi="0" verticalDpi="0" r:id="rId1"/>
  <headerFooter alignWithMargins="0"/>
  <ignoredErrors>
    <ignoredError sqref="J9:P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2"/>
  <sheetViews>
    <sheetView workbookViewId="0">
      <selection activeCell="I30" sqref="I30"/>
    </sheetView>
  </sheetViews>
  <sheetFormatPr defaultRowHeight="12.75" x14ac:dyDescent="0.2"/>
  <cols>
    <col min="2" max="2" width="48.85546875" bestFit="1" customWidth="1"/>
    <col min="3" max="5" width="14" bestFit="1" customWidth="1"/>
    <col min="6" max="6" width="17.7109375" bestFit="1" customWidth="1"/>
  </cols>
  <sheetData>
    <row r="4" spans="2:3" x14ac:dyDescent="0.2">
      <c r="B4" s="1" t="s">
        <v>9</v>
      </c>
    </row>
    <row r="6" spans="2:3" x14ac:dyDescent="0.2">
      <c r="B6" s="2" t="s">
        <v>10</v>
      </c>
      <c r="C6" s="3">
        <v>147022.53</v>
      </c>
    </row>
    <row r="7" spans="2:3" x14ac:dyDescent="0.2">
      <c r="B7" s="2" t="s">
        <v>11</v>
      </c>
      <c r="C7" s="3">
        <v>245189.23</v>
      </c>
    </row>
    <row r="8" spans="2:3" x14ac:dyDescent="0.2">
      <c r="B8" s="2" t="s">
        <v>12</v>
      </c>
      <c r="C8" s="3">
        <v>343465.43</v>
      </c>
    </row>
    <row r="9" spans="2:3" x14ac:dyDescent="0.2">
      <c r="B9" s="1" t="s">
        <v>13</v>
      </c>
      <c r="C9" s="4">
        <f>SUM(C6:C8)</f>
        <v>735677.19</v>
      </c>
    </row>
    <row r="10" spans="2:3" x14ac:dyDescent="0.2">
      <c r="B10" s="1"/>
      <c r="C10" s="4"/>
    </row>
    <row r="11" spans="2:3" x14ac:dyDescent="0.2">
      <c r="B11" s="7" t="s">
        <v>16</v>
      </c>
      <c r="C11" s="8">
        <v>690640.8</v>
      </c>
    </row>
    <row r="12" spans="2:3" x14ac:dyDescent="0.2">
      <c r="B12" s="7" t="s">
        <v>14</v>
      </c>
      <c r="C12" s="8">
        <v>53028</v>
      </c>
    </row>
    <row r="13" spans="2:3" x14ac:dyDescent="0.2">
      <c r="B13" s="7" t="s">
        <v>15</v>
      </c>
      <c r="C13" s="8">
        <v>435428.27</v>
      </c>
    </row>
    <row r="14" spans="2:3" x14ac:dyDescent="0.2">
      <c r="B14" s="6" t="s">
        <v>8</v>
      </c>
      <c r="C14" s="4">
        <f>PRODUCT(C11+C12-C13)</f>
        <v>308240.53000000003</v>
      </c>
    </row>
    <row r="16" spans="2:3" x14ac:dyDescent="0.2">
      <c r="B16" s="5" t="s">
        <v>17</v>
      </c>
      <c r="C16" s="4">
        <v>637463.06999999995</v>
      </c>
    </row>
    <row r="17" spans="2:6" x14ac:dyDescent="0.2">
      <c r="B17" s="5" t="s">
        <v>25</v>
      </c>
      <c r="C17" s="4">
        <v>363486.36</v>
      </c>
    </row>
    <row r="19" spans="2:6" x14ac:dyDescent="0.2">
      <c r="B19" s="2" t="s">
        <v>1</v>
      </c>
      <c r="C19" s="3">
        <v>-72317.8</v>
      </c>
    </row>
    <row r="20" spans="2:6" x14ac:dyDescent="0.2">
      <c r="B20" s="2" t="s">
        <v>0</v>
      </c>
      <c r="C20" s="3">
        <v>-137244.89000000001</v>
      </c>
    </row>
    <row r="21" spans="2:6" x14ac:dyDescent="0.2">
      <c r="B21" s="5" t="s">
        <v>7</v>
      </c>
      <c r="C21" s="4">
        <f>SUM(C19:C20)</f>
        <v>-209562.69</v>
      </c>
    </row>
    <row r="22" spans="2:6" x14ac:dyDescent="0.2">
      <c r="B22" s="2" t="s">
        <v>5</v>
      </c>
      <c r="C22" s="3">
        <v>-23999.46</v>
      </c>
    </row>
    <row r="23" spans="2:6" x14ac:dyDescent="0.2">
      <c r="B23" s="5" t="s">
        <v>6</v>
      </c>
      <c r="C23" s="4">
        <f>SUM(C21:C22)</f>
        <v>-233562.15</v>
      </c>
    </row>
    <row r="25" spans="2:6" x14ac:dyDescent="0.2">
      <c r="B25" s="2" t="s">
        <v>3</v>
      </c>
      <c r="C25" s="3">
        <v>-115400.69</v>
      </c>
    </row>
    <row r="26" spans="2:6" x14ac:dyDescent="0.2">
      <c r="B26" s="2" t="s">
        <v>4</v>
      </c>
      <c r="C26" s="3">
        <v>-121759.42</v>
      </c>
    </row>
    <row r="27" spans="2:6" x14ac:dyDescent="0.2">
      <c r="B27" s="5" t="s">
        <v>2</v>
      </c>
      <c r="C27" s="4">
        <f>SUM(C25:C26)</f>
        <v>-237160.11</v>
      </c>
    </row>
    <row r="29" spans="2:6" x14ac:dyDescent="0.2">
      <c r="B29" s="1" t="s">
        <v>18</v>
      </c>
      <c r="C29" s="1" t="s">
        <v>21</v>
      </c>
      <c r="D29" s="1" t="s">
        <v>22</v>
      </c>
      <c r="E29" s="1" t="s">
        <v>19</v>
      </c>
      <c r="F29" s="1" t="s">
        <v>20</v>
      </c>
    </row>
    <row r="31" spans="2:6" x14ac:dyDescent="0.2">
      <c r="B31" s="2" t="s">
        <v>23</v>
      </c>
      <c r="C31" s="3">
        <v>-72317.8</v>
      </c>
      <c r="D31" s="3">
        <v>-137244.89000000001</v>
      </c>
      <c r="E31" s="3">
        <v>-38396.839999999997</v>
      </c>
      <c r="F31" s="3">
        <f>SUM(C31:E31)</f>
        <v>-247959.53</v>
      </c>
    </row>
    <row r="32" spans="2:6" x14ac:dyDescent="0.2">
      <c r="B32" s="2" t="s">
        <v>24</v>
      </c>
      <c r="C32" s="3">
        <v>-115400.69</v>
      </c>
      <c r="D32" s="3">
        <v>-121759.42</v>
      </c>
      <c r="E32" s="3">
        <v>-41864.57</v>
      </c>
      <c r="F32" s="3">
        <f>SUM(C32:E32)</f>
        <v>-279024.68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Saldo_Classificacoes</vt:lpstr>
      <vt:lpstr>SALDO CLASIFICACOES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FRUTVALE</cp:lastModifiedBy>
  <cp:lastPrinted>2017-08-29T20:20:53Z</cp:lastPrinted>
  <dcterms:created xsi:type="dcterms:W3CDTF">2017-08-28T19:01:50Z</dcterms:created>
  <dcterms:modified xsi:type="dcterms:W3CDTF">2018-10-30T17:39:14Z</dcterms:modified>
</cp:coreProperties>
</file>